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Протокол" sheetId="1" r:id="rId1"/>
  </sheets>
  <calcPr calcId="125725"/>
</workbook>
</file>

<file path=xl/calcChain.xml><?xml version="1.0" encoding="utf-8"?>
<calcChain xmlns="http://schemas.openxmlformats.org/spreadsheetml/2006/main">
  <c r="K36" i="1"/>
  <c r="K35"/>
  <c r="K62"/>
  <c r="K60"/>
  <c r="K58"/>
  <c r="K59"/>
  <c r="K54"/>
  <c r="K55"/>
  <c r="K52"/>
  <c r="K51"/>
  <c r="K46"/>
  <c r="K47"/>
  <c r="K45"/>
  <c r="K48"/>
  <c r="K49"/>
  <c r="K41"/>
  <c r="K42"/>
  <c r="K38"/>
  <c r="K39"/>
  <c r="K31"/>
  <c r="K32"/>
  <c r="K29"/>
  <c r="K20"/>
  <c r="K26"/>
  <c r="K27"/>
  <c r="K25"/>
  <c r="K22"/>
  <c r="K21"/>
  <c r="K23"/>
  <c r="K24"/>
  <c r="K17"/>
  <c r="K18"/>
  <c r="K78"/>
  <c r="K80"/>
  <c r="K79"/>
  <c r="K74"/>
  <c r="K76"/>
  <c r="K75"/>
  <c r="K70"/>
  <c r="K71"/>
  <c r="K66"/>
  <c r="K68"/>
  <c r="K67"/>
  <c r="K65"/>
</calcChain>
</file>

<file path=xl/sharedStrings.xml><?xml version="1.0" encoding="utf-8"?>
<sst xmlns="http://schemas.openxmlformats.org/spreadsheetml/2006/main" count="260" uniqueCount="119">
  <si>
    <t>Место</t>
  </si>
  <si>
    <t>ФИО</t>
  </si>
  <si>
    <t>Дата рождения</t>
  </si>
  <si>
    <t>Разряд</t>
  </si>
  <si>
    <t>Команда</t>
  </si>
  <si>
    <t>Соб. вес</t>
  </si>
  <si>
    <t>Вес гирь</t>
  </si>
  <si>
    <t>Рывок</t>
  </si>
  <si>
    <t>Очки</t>
  </si>
  <si>
    <t>Вып. разряд</t>
  </si>
  <si>
    <t>ФИО тренера(тренеров)</t>
  </si>
  <si>
    <t>Регламент времени 10 минут</t>
  </si>
  <si>
    <t>Мужчины</t>
  </si>
  <si>
    <t>Мл. юноши</t>
  </si>
  <si>
    <t>п. Красный</t>
  </si>
  <si>
    <t>посвященного памяти МСМК А.Т. Нестеренкова</t>
  </si>
  <si>
    <t xml:space="preserve">     Открытого турнира Смоленской области по гиревому спорту</t>
  </si>
  <si>
    <t>Протокол</t>
  </si>
  <si>
    <t>"ВСЕРОССИЙСКАЯ ФЕДЕРАЦИЯ ГИРЕВОГО СПОРТА" В СМОЛЕНСКОЙ ОБЛАСТИ</t>
  </si>
  <si>
    <t>РЕГИОНАЛЬНОЕ ОТДЕЛЕНИЕ ОБЩЕРОССИЙСКОЙ ОБЩЕСТВЕННОЙ ОРГАНИЗАЦИИ</t>
  </si>
  <si>
    <t>АДМИНИСТРАЦИЯ МУНИЦИПАЛЬНОГО ОБРАЗОВАНИЯ "КРАСНИНСКИЙ РАЙОН" СМОЛЕНСКОЙ ОБЛАСТИ</t>
  </si>
  <si>
    <t>ГЛАВНОЕ УПРАВЛЕНИЕ СПОРТА СМОЛЕНСКОЙ ОБЛАСТИ</t>
  </si>
  <si>
    <t>Весовая категория до 48 кг.</t>
  </si>
  <si>
    <t>Весовая категория до 58 кг.</t>
  </si>
  <si>
    <t>Весовая категория до 68 кг.</t>
  </si>
  <si>
    <t>Весовая категория св. 68 кг.</t>
  </si>
  <si>
    <t>Ст. юноши</t>
  </si>
  <si>
    <t>Весовая категория до 78 кг.</t>
  </si>
  <si>
    <t>Весовая категория св. 78 кг.</t>
  </si>
  <si>
    <t>Весовая категория до 85 кг.</t>
  </si>
  <si>
    <t>Весовая категория св. 85 кг.</t>
  </si>
  <si>
    <t>Ветераны</t>
  </si>
  <si>
    <t>60 + (абс.)</t>
  </si>
  <si>
    <t>Максимов Егор</t>
  </si>
  <si>
    <t>б/р</t>
  </si>
  <si>
    <t>СДЮСШОР № 1</t>
  </si>
  <si>
    <t>Сергеев С.В.</t>
  </si>
  <si>
    <t>Гула Д.Л.</t>
  </si>
  <si>
    <t>Перочинский Владимир</t>
  </si>
  <si>
    <t>Щедрунов Владислав</t>
  </si>
  <si>
    <t>Шванев В.Б.</t>
  </si>
  <si>
    <t>1юн.</t>
  </si>
  <si>
    <t>Починок</t>
  </si>
  <si>
    <t>Аханов Тимур</t>
  </si>
  <si>
    <t>Красный</t>
  </si>
  <si>
    <t>Плотников Владимир</t>
  </si>
  <si>
    <t>Скорин Александр</t>
  </si>
  <si>
    <t>Гула Дмитрий</t>
  </si>
  <si>
    <t>МСМК</t>
  </si>
  <si>
    <t>МС</t>
  </si>
  <si>
    <t>Самостоятельно</t>
  </si>
  <si>
    <t>Сергеев Сергей</t>
  </si>
  <si>
    <t>Ходунова Ирина</t>
  </si>
  <si>
    <t>КМС</t>
  </si>
  <si>
    <t>Сорокина Дарья</t>
  </si>
  <si>
    <t>Иванова Алиса</t>
  </si>
  <si>
    <t>Чалая Татьяна</t>
  </si>
  <si>
    <t>СДЮСШОР № 1/Красный</t>
  </si>
  <si>
    <t>Ус Полина</t>
  </si>
  <si>
    <t>Уразгалиев Альмир</t>
  </si>
  <si>
    <t>Авдеев Роман</t>
  </si>
  <si>
    <t>Петушков Д.В.</t>
  </si>
  <si>
    <t>Петушков Денис</t>
  </si>
  <si>
    <t>Глинка</t>
  </si>
  <si>
    <t>Вес гирь 8,12,16,24,32 кг</t>
  </si>
  <si>
    <t xml:space="preserve">                              Рывок</t>
  </si>
  <si>
    <t xml:space="preserve">                                    Главный секретарь:         Сергеев С.В., ВК</t>
  </si>
  <si>
    <t>Весовая категория до 73 кг.</t>
  </si>
  <si>
    <t>40-59 лет(абс.)</t>
  </si>
  <si>
    <t>Девочки 10-16 лет</t>
  </si>
  <si>
    <t>Весовая категория до 58 кг</t>
  </si>
  <si>
    <t>Весовая категория св. 58 кг</t>
  </si>
  <si>
    <t>Девушки 19+</t>
  </si>
  <si>
    <t>Весовая категория до 63 кг</t>
  </si>
  <si>
    <t>Весовая категория св 63 кг</t>
  </si>
  <si>
    <t>Якубенкова Анна</t>
  </si>
  <si>
    <t>Ермоченков Михаил</t>
  </si>
  <si>
    <t>Чалая Мария</t>
  </si>
  <si>
    <t>Новикова Елена</t>
  </si>
  <si>
    <t>Чалая М.И.</t>
  </si>
  <si>
    <t>Прохоренков Иван</t>
  </si>
  <si>
    <t>Новиков А.И..</t>
  </si>
  <si>
    <t>Прохоренков Егор</t>
  </si>
  <si>
    <t>Ковалёв Данила</t>
  </si>
  <si>
    <t>Рыбаков Илья</t>
  </si>
  <si>
    <t>Шутов Кирилл</t>
  </si>
  <si>
    <t>Новиков Олег</t>
  </si>
  <si>
    <t>Дрейке Михаил</t>
  </si>
  <si>
    <t>Минашкина Настя</t>
  </si>
  <si>
    <t>Иващенков Сергей</t>
  </si>
  <si>
    <t>Росгвардия</t>
  </si>
  <si>
    <t>Иващенков Иван</t>
  </si>
  <si>
    <t>МБОУ СОШ № 40</t>
  </si>
  <si>
    <t>Иващенков С.М.</t>
  </si>
  <si>
    <t>Петушков Артём</t>
  </si>
  <si>
    <t>СГСХА</t>
  </si>
  <si>
    <t>Шутой Марк</t>
  </si>
  <si>
    <t>ДЮСШ "Старт" (г. Москва)</t>
  </si>
  <si>
    <t>Руднев С.Л.</t>
  </si>
  <si>
    <t>Сидоренков Михаил</t>
  </si>
  <si>
    <t>Васильева Регина</t>
  </si>
  <si>
    <t>Енин Никита</t>
  </si>
  <si>
    <t>Макаров Дмитий</t>
  </si>
  <si>
    <t>Новрузов Руслан</t>
  </si>
  <si>
    <t>Суржиков Артём</t>
  </si>
  <si>
    <t>Перочинский Артём</t>
  </si>
  <si>
    <t>Сидоровский Андрей</t>
  </si>
  <si>
    <t>Шванев В.Б., Чалая М.И.</t>
  </si>
  <si>
    <t>Колестратов В.</t>
  </si>
  <si>
    <t>Колестратова Анна</t>
  </si>
  <si>
    <t>Колестратов Владимир</t>
  </si>
  <si>
    <t>Гузнова Наталья</t>
  </si>
  <si>
    <t>Силкин Валентин</t>
  </si>
  <si>
    <t>-</t>
  </si>
  <si>
    <t>Новиков А.И.</t>
  </si>
  <si>
    <t>1юн.+</t>
  </si>
  <si>
    <t xml:space="preserve">              Главный судья:         Шванев В.Б., МК</t>
  </si>
  <si>
    <t>Шванев Б.В., Шванев В.Б.</t>
  </si>
  <si>
    <t>20 мая 2018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</si>
</sst>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146">
    <xf numFmtId="0" fontId="0" fillId="0" borderId="0" xfId="0"/>
    <xf numFmtId="0" fontId="4" fillId="0" borderId="2" xfId="2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right" vertical="center"/>
    </xf>
    <xf numFmtId="0" fontId="8" fillId="0" borderId="29" xfId="1" applyFont="1" applyBorder="1" applyAlignment="1">
      <alignment horizontal="center"/>
    </xf>
    <xf numFmtId="0" fontId="7" fillId="0" borderId="16" xfId="1" applyFont="1" applyBorder="1" applyAlignment="1"/>
    <xf numFmtId="0" fontId="7" fillId="0" borderId="18" xfId="1" applyFont="1" applyBorder="1" applyAlignment="1"/>
    <xf numFmtId="0" fontId="7" fillId="0" borderId="3" xfId="1" applyFont="1" applyBorder="1" applyAlignment="1"/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1" fontId="7" fillId="0" borderId="2" xfId="1" applyNumberFormat="1" applyFont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/>
    </xf>
    <xf numFmtId="0" fontId="7" fillId="0" borderId="12" xfId="1" applyFont="1" applyBorder="1" applyAlignment="1"/>
    <xf numFmtId="0" fontId="4" fillId="0" borderId="17" xfId="2" applyFont="1" applyBorder="1" applyAlignment="1">
      <alignment horizontal="left"/>
    </xf>
    <xf numFmtId="0" fontId="4" fillId="0" borderId="17" xfId="2" applyFont="1" applyBorder="1" applyAlignment="1"/>
    <xf numFmtId="0" fontId="4" fillId="0" borderId="4" xfId="2" applyFont="1" applyBorder="1" applyAlignment="1"/>
    <xf numFmtId="0" fontId="4" fillId="0" borderId="1" xfId="2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0" fontId="4" fillId="0" borderId="14" xfId="2" applyFont="1" applyBorder="1" applyAlignment="1">
      <alignment horizontal="left"/>
    </xf>
    <xf numFmtId="0" fontId="7" fillId="0" borderId="17" xfId="1" applyFont="1" applyBorder="1" applyAlignment="1"/>
    <xf numFmtId="0" fontId="7" fillId="0" borderId="4" xfId="1" applyFont="1" applyBorder="1" applyAlignment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/>
    </xf>
    <xf numFmtId="0" fontId="7" fillId="0" borderId="14" xfId="1" applyFont="1" applyBorder="1" applyAlignment="1"/>
    <xf numFmtId="0" fontId="4" fillId="0" borderId="17" xfId="2" applyFont="1" applyFill="1" applyBorder="1" applyAlignment="1"/>
    <xf numFmtId="0" fontId="4" fillId="0" borderId="4" xfId="2" applyFont="1" applyFill="1" applyBorder="1" applyAlignment="1"/>
    <xf numFmtId="0" fontId="4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14" xfId="2" applyFont="1" applyBorder="1" applyAlignment="1"/>
    <xf numFmtId="0" fontId="7" fillId="0" borderId="1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4" fillId="0" borderId="16" xfId="2" applyFont="1" applyFill="1" applyBorder="1" applyAlignment="1"/>
    <xf numFmtId="0" fontId="4" fillId="0" borderId="18" xfId="2" applyFont="1" applyFill="1" applyBorder="1" applyAlignment="1"/>
    <xf numFmtId="0" fontId="4" fillId="0" borderId="3" xfId="2" applyFont="1" applyFill="1" applyBorder="1" applyAlignment="1"/>
    <xf numFmtId="0" fontId="4" fillId="0" borderId="2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0" fontId="4" fillId="0" borderId="12" xfId="2" applyFont="1" applyFill="1" applyBorder="1" applyAlignment="1"/>
    <xf numFmtId="0" fontId="8" fillId="0" borderId="37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4" xfId="2" applyFont="1" applyFill="1" applyBorder="1" applyAlignment="1"/>
    <xf numFmtId="0" fontId="7" fillId="0" borderId="17" xfId="1" applyFont="1" applyFill="1" applyBorder="1" applyAlignment="1"/>
    <xf numFmtId="0" fontId="7" fillId="0" borderId="4" xfId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/>
    <xf numFmtId="0" fontId="4" fillId="0" borderId="2" xfId="2" applyFont="1" applyBorder="1" applyAlignment="1">
      <alignment horizontal="center" vertical="center"/>
    </xf>
    <xf numFmtId="0" fontId="4" fillId="0" borderId="27" xfId="1" applyFont="1" applyBorder="1" applyAlignment="1">
      <alignment horizontal="center"/>
    </xf>
    <xf numFmtId="0" fontId="4" fillId="0" borderId="12" xfId="2" applyFont="1" applyBorder="1" applyAlignment="1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4" fillId="0" borderId="16" xfId="2" applyFont="1" applyBorder="1" applyAlignment="1">
      <alignment horizontal="left"/>
    </xf>
    <xf numFmtId="0" fontId="4" fillId="0" borderId="18" xfId="2" applyFont="1" applyBorder="1" applyAlignment="1"/>
    <xf numFmtId="0" fontId="4" fillId="0" borderId="3" xfId="2" applyFont="1" applyBorder="1" applyAlignment="1"/>
    <xf numFmtId="0" fontId="4" fillId="0" borderId="2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12" xfId="2" applyFont="1" applyBorder="1" applyAlignment="1">
      <alignment horizontal="left"/>
    </xf>
    <xf numFmtId="0" fontId="8" fillId="0" borderId="32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3" xfId="2" applyFont="1" applyFill="1" applyBorder="1" applyAlignment="1"/>
    <xf numFmtId="0" fontId="4" fillId="0" borderId="24" xfId="2" applyFont="1" applyFill="1" applyBorder="1" applyAlignment="1"/>
    <xf numFmtId="0" fontId="4" fillId="0" borderId="15" xfId="2" applyNumberFormat="1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164" fontId="4" fillId="0" borderId="15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25" xfId="1" applyFont="1" applyBorder="1" applyAlignment="1">
      <alignment horizontal="center"/>
    </xf>
    <xf numFmtId="0" fontId="4" fillId="0" borderId="15" xfId="2" applyNumberFormat="1" applyFont="1" applyFill="1" applyBorder="1" applyAlignment="1">
      <alignment horizontal="center"/>
    </xf>
    <xf numFmtId="0" fontId="4" fillId="0" borderId="26" xfId="2" applyFont="1" applyBorder="1" applyAlignment="1"/>
    <xf numFmtId="0" fontId="11" fillId="0" borderId="0" xfId="0" applyFont="1"/>
    <xf numFmtId="0" fontId="4" fillId="0" borderId="39" xfId="1" applyFont="1" applyBorder="1" applyAlignment="1">
      <alignment horizontal="center"/>
    </xf>
    <xf numFmtId="0" fontId="4" fillId="0" borderId="39" xfId="1" applyFont="1" applyFill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4" fillId="0" borderId="16" xfId="2" applyFont="1" applyBorder="1" applyAlignment="1"/>
    <xf numFmtId="0" fontId="8" fillId="0" borderId="42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4" fillId="0" borderId="21" xfId="2" applyFont="1" applyFill="1" applyBorder="1" applyAlignment="1"/>
    <xf numFmtId="0" fontId="4" fillId="0" borderId="38" xfId="2" applyFont="1" applyBorder="1" applyAlignment="1"/>
    <xf numFmtId="0" fontId="4" fillId="0" borderId="43" xfId="2" applyFont="1" applyBorder="1" applyAlignment="1"/>
    <xf numFmtId="0" fontId="8" fillId="0" borderId="45" xfId="1" applyFont="1" applyBorder="1" applyAlignment="1">
      <alignment horizontal="center"/>
    </xf>
    <xf numFmtId="0" fontId="8" fillId="0" borderId="44" xfId="1" applyFont="1" applyBorder="1" applyAlignment="1">
      <alignment horizontal="center"/>
    </xf>
    <xf numFmtId="0" fontId="4" fillId="0" borderId="20" xfId="2" applyFont="1" applyFill="1" applyBorder="1" applyAlignment="1">
      <alignment horizontal="center" vertical="center"/>
    </xf>
    <xf numFmtId="0" fontId="4" fillId="0" borderId="47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0" fontId="7" fillId="0" borderId="16" xfId="1" applyFont="1" applyFill="1" applyBorder="1" applyAlignment="1"/>
    <xf numFmtId="0" fontId="7" fillId="0" borderId="3" xfId="1" applyFont="1" applyFill="1" applyBorder="1" applyAlignment="1"/>
    <xf numFmtId="0" fontId="7" fillId="0" borderId="2" xfId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/>
    </xf>
    <xf numFmtId="0" fontId="4" fillId="0" borderId="46" xfId="1" applyFont="1" applyFill="1" applyBorder="1" applyAlignment="1">
      <alignment horizontal="center"/>
    </xf>
    <xf numFmtId="0" fontId="7" fillId="0" borderId="12" xfId="1" applyFont="1" applyFill="1" applyBorder="1" applyAlignment="1"/>
    <xf numFmtId="0" fontId="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0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textRotation="90" wrapText="1"/>
    </xf>
    <xf numFmtId="0" fontId="8" fillId="0" borderId="50" xfId="1" applyFont="1" applyBorder="1" applyAlignment="1">
      <alignment horizontal="center" vertical="center" textRotation="90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9" xfId="0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topLeftCell="A55" zoomScaleNormal="100" workbookViewId="0">
      <selection activeCell="Q15" sqref="Q15"/>
    </sheetView>
  </sheetViews>
  <sheetFormatPr defaultRowHeight="12.75"/>
  <cols>
    <col min="1" max="1" width="3.42578125" style="2" customWidth="1"/>
    <col min="2" max="2" width="8" style="2" customWidth="1"/>
    <col min="3" max="3" width="7.85546875" style="2" customWidth="1"/>
    <col min="4" max="4" width="8.28515625" style="2" customWidth="1"/>
    <col min="5" max="6" width="9.5703125" style="2" customWidth="1"/>
    <col min="7" max="7" width="22.28515625" style="2" customWidth="1"/>
    <col min="8" max="8" width="7.85546875" style="2" customWidth="1"/>
    <col min="9" max="9" width="8.28515625" style="2" customWidth="1"/>
    <col min="10" max="11" width="6.42578125" style="2" customWidth="1"/>
    <col min="12" max="12" width="8.7109375" style="2" customWidth="1"/>
    <col min="13" max="13" width="30.42578125" style="2" customWidth="1"/>
    <col min="14" max="16384" width="9.140625" style="2"/>
  </cols>
  <sheetData>
    <row r="1" spans="1:13" ht="14.25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4.25">
      <c r="A2" s="140" t="s">
        <v>20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14.25">
      <c r="A3" s="140" t="s">
        <v>19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4.25">
      <c r="A4" s="140" t="s">
        <v>18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ht="0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>
      <c r="A6" s="139" t="s">
        <v>17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ht="15.75">
      <c r="A7" s="139" t="s">
        <v>16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15.75">
      <c r="A8" s="139" t="s">
        <v>15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3" hidden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">
      <c r="A10" s="144" t="s">
        <v>118</v>
      </c>
      <c r="B10" s="145"/>
      <c r="C10" s="145"/>
      <c r="D10" s="4"/>
      <c r="E10" s="4"/>
      <c r="F10" s="4"/>
      <c r="G10" s="4"/>
      <c r="H10" s="4"/>
      <c r="I10" s="4"/>
      <c r="J10" s="4"/>
      <c r="K10" s="4"/>
      <c r="L10" s="141" t="s">
        <v>64</v>
      </c>
      <c r="M10" s="141"/>
    </row>
    <row r="11" spans="1:13" ht="16.5" thickBot="1">
      <c r="A11" s="3" t="s">
        <v>14</v>
      </c>
      <c r="B11" s="4"/>
      <c r="C11" s="4"/>
      <c r="D11" s="4"/>
      <c r="E11" s="4"/>
      <c r="F11" s="4"/>
      <c r="G11" s="139" t="s">
        <v>65</v>
      </c>
      <c r="H11" s="139"/>
      <c r="I11" s="4"/>
      <c r="J11" s="4"/>
      <c r="K11" s="4"/>
      <c r="L11" s="130" t="s">
        <v>11</v>
      </c>
      <c r="M11" s="130"/>
    </row>
    <row r="12" spans="1:13" ht="13.5" hidden="1" thickBo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</row>
    <row r="13" spans="1:13" ht="15.75" customHeight="1" thickBot="1">
      <c r="A13" s="134" t="s">
        <v>0</v>
      </c>
      <c r="B13" s="136" t="s">
        <v>1</v>
      </c>
      <c r="C13" s="133"/>
      <c r="D13" s="133"/>
      <c r="E13" s="131" t="s">
        <v>2</v>
      </c>
      <c r="F13" s="133" t="s">
        <v>3</v>
      </c>
      <c r="G13" s="133" t="s">
        <v>4</v>
      </c>
      <c r="H13" s="133" t="s">
        <v>5</v>
      </c>
      <c r="I13" s="131" t="s">
        <v>6</v>
      </c>
      <c r="J13" s="133" t="s">
        <v>7</v>
      </c>
      <c r="K13" s="137" t="s">
        <v>8</v>
      </c>
      <c r="L13" s="133" t="s">
        <v>9</v>
      </c>
      <c r="M13" s="133" t="s">
        <v>10</v>
      </c>
    </row>
    <row r="14" spans="1:13" ht="30.75" customHeight="1" thickBot="1">
      <c r="A14" s="135"/>
      <c r="B14" s="136"/>
      <c r="C14" s="133"/>
      <c r="D14" s="133"/>
      <c r="E14" s="132"/>
      <c r="F14" s="133"/>
      <c r="G14" s="133"/>
      <c r="H14" s="133"/>
      <c r="I14" s="132"/>
      <c r="J14" s="133"/>
      <c r="K14" s="138"/>
      <c r="L14" s="133"/>
      <c r="M14" s="133"/>
    </row>
    <row r="15" spans="1:13" ht="22.5" customHeight="1" thickBot="1">
      <c r="A15" s="123" t="s">
        <v>13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</row>
    <row r="16" spans="1:13" ht="13.5" thickBot="1">
      <c r="A16" s="126" t="s">
        <v>22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8"/>
    </row>
    <row r="17" spans="1:13">
      <c r="A17" s="6">
        <v>1</v>
      </c>
      <c r="B17" s="28" t="s">
        <v>103</v>
      </c>
      <c r="C17" s="28"/>
      <c r="D17" s="29"/>
      <c r="E17" s="30">
        <v>2006</v>
      </c>
      <c r="F17" s="31" t="s">
        <v>34</v>
      </c>
      <c r="G17" s="21" t="s">
        <v>35</v>
      </c>
      <c r="H17" s="32">
        <v>35.299999999999997</v>
      </c>
      <c r="I17" s="33">
        <v>6</v>
      </c>
      <c r="J17" s="34">
        <v>206</v>
      </c>
      <c r="K17" s="25">
        <f>0.075*J17</f>
        <v>15.45</v>
      </c>
      <c r="L17" s="26" t="s">
        <v>113</v>
      </c>
      <c r="M17" s="58" t="s">
        <v>37</v>
      </c>
    </row>
    <row r="18" spans="1:13" ht="13.5" thickBot="1">
      <c r="A18" s="6">
        <v>2</v>
      </c>
      <c r="B18" s="16" t="s">
        <v>91</v>
      </c>
      <c r="C18" s="17"/>
      <c r="D18" s="18"/>
      <c r="E18" s="19">
        <v>2007</v>
      </c>
      <c r="F18" s="20" t="s">
        <v>34</v>
      </c>
      <c r="G18" s="21" t="s">
        <v>92</v>
      </c>
      <c r="H18" s="22">
        <v>31.5</v>
      </c>
      <c r="I18" s="23">
        <v>6</v>
      </c>
      <c r="J18" s="24">
        <v>150</v>
      </c>
      <c r="K18" s="25">
        <f>0.075*J18</f>
        <v>11.25</v>
      </c>
      <c r="L18" s="26" t="s">
        <v>113</v>
      </c>
      <c r="M18" s="27" t="s">
        <v>93</v>
      </c>
    </row>
    <row r="19" spans="1:13" ht="13.5" thickBot="1">
      <c r="A19" s="126" t="s">
        <v>23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8"/>
    </row>
    <row r="20" spans="1:13">
      <c r="A20" s="43">
        <v>1</v>
      </c>
      <c r="B20" s="7" t="s">
        <v>33</v>
      </c>
      <c r="C20" s="8"/>
      <c r="D20" s="9"/>
      <c r="E20" s="10">
        <v>2002</v>
      </c>
      <c r="F20" s="11" t="s">
        <v>34</v>
      </c>
      <c r="G20" s="1" t="s">
        <v>35</v>
      </c>
      <c r="H20" s="12">
        <v>50</v>
      </c>
      <c r="I20" s="13">
        <v>16</v>
      </c>
      <c r="J20" s="10">
        <v>146</v>
      </c>
      <c r="K20" s="66">
        <f>0.6*J20</f>
        <v>87.6</v>
      </c>
      <c r="L20" s="52" t="s">
        <v>113</v>
      </c>
      <c r="M20" s="15" t="s">
        <v>36</v>
      </c>
    </row>
    <row r="21" spans="1:13">
      <c r="A21" s="100">
        <v>2</v>
      </c>
      <c r="B21" s="59" t="s">
        <v>46</v>
      </c>
      <c r="C21" s="59"/>
      <c r="D21" s="60"/>
      <c r="E21" s="55">
        <v>2005</v>
      </c>
      <c r="F21" s="61" t="s">
        <v>41</v>
      </c>
      <c r="G21" s="21" t="s">
        <v>44</v>
      </c>
      <c r="H21" s="62">
        <v>53.5</v>
      </c>
      <c r="I21" s="63">
        <v>16</v>
      </c>
      <c r="J21" s="55">
        <v>145</v>
      </c>
      <c r="K21" s="56">
        <f>0.6*J21</f>
        <v>87</v>
      </c>
      <c r="L21" s="57" t="s">
        <v>113</v>
      </c>
      <c r="M21" s="64" t="s">
        <v>79</v>
      </c>
    </row>
    <row r="22" spans="1:13">
      <c r="A22" s="6">
        <v>3</v>
      </c>
      <c r="B22" s="59" t="s">
        <v>101</v>
      </c>
      <c r="C22" s="59"/>
      <c r="D22" s="60"/>
      <c r="E22" s="55">
        <v>2005</v>
      </c>
      <c r="F22" s="61" t="s">
        <v>34</v>
      </c>
      <c r="G22" s="21" t="s">
        <v>35</v>
      </c>
      <c r="H22" s="62">
        <v>51.3</v>
      </c>
      <c r="I22" s="63">
        <v>12</v>
      </c>
      <c r="J22" s="55">
        <v>182</v>
      </c>
      <c r="K22" s="56">
        <f>0.3*J22</f>
        <v>54.6</v>
      </c>
      <c r="L22" s="57" t="s">
        <v>113</v>
      </c>
      <c r="M22" s="64" t="s">
        <v>37</v>
      </c>
    </row>
    <row r="23" spans="1:13">
      <c r="A23" s="6">
        <v>4</v>
      </c>
      <c r="B23" s="36" t="s">
        <v>85</v>
      </c>
      <c r="C23" s="36"/>
      <c r="D23" s="37"/>
      <c r="E23" s="38">
        <v>2004</v>
      </c>
      <c r="F23" s="55" t="s">
        <v>34</v>
      </c>
      <c r="G23" s="21" t="s">
        <v>35</v>
      </c>
      <c r="H23" s="39">
        <v>55.2</v>
      </c>
      <c r="I23" s="40">
        <v>12</v>
      </c>
      <c r="J23" s="21">
        <v>164</v>
      </c>
      <c r="K23" s="97">
        <f>0.3*J23</f>
        <v>49.199999999999996</v>
      </c>
      <c r="L23" s="57" t="s">
        <v>113</v>
      </c>
      <c r="M23" s="58" t="s">
        <v>36</v>
      </c>
    </row>
    <row r="24" spans="1:13">
      <c r="A24" s="6">
        <v>5</v>
      </c>
      <c r="B24" s="36" t="s">
        <v>39</v>
      </c>
      <c r="C24" s="36"/>
      <c r="D24" s="37"/>
      <c r="E24" s="38">
        <v>2004</v>
      </c>
      <c r="F24" s="55" t="s">
        <v>41</v>
      </c>
      <c r="G24" s="21" t="s">
        <v>35</v>
      </c>
      <c r="H24" s="39">
        <v>49.3</v>
      </c>
      <c r="I24" s="40">
        <v>16</v>
      </c>
      <c r="J24" s="21">
        <v>65</v>
      </c>
      <c r="K24" s="97">
        <f>0.6*J24</f>
        <v>39</v>
      </c>
      <c r="L24" s="57" t="s">
        <v>113</v>
      </c>
      <c r="M24" s="58" t="s">
        <v>117</v>
      </c>
    </row>
    <row r="25" spans="1:13">
      <c r="A25" s="6">
        <v>6</v>
      </c>
      <c r="B25" s="59" t="s">
        <v>38</v>
      </c>
      <c r="C25" s="59"/>
      <c r="D25" s="60"/>
      <c r="E25" s="55">
        <v>2003</v>
      </c>
      <c r="F25" s="61" t="s">
        <v>34</v>
      </c>
      <c r="G25" s="21" t="s">
        <v>35</v>
      </c>
      <c r="H25" s="62">
        <v>49.8</v>
      </c>
      <c r="I25" s="63">
        <v>8</v>
      </c>
      <c r="J25" s="55">
        <v>197</v>
      </c>
      <c r="K25" s="97">
        <f>0.15*J25</f>
        <v>29.549999999999997</v>
      </c>
      <c r="L25" s="57" t="s">
        <v>113</v>
      </c>
      <c r="M25" s="64" t="s">
        <v>37</v>
      </c>
    </row>
    <row r="26" spans="1:13">
      <c r="A26" s="101">
        <v>7</v>
      </c>
      <c r="B26" s="59" t="s">
        <v>105</v>
      </c>
      <c r="C26" s="59"/>
      <c r="D26" s="60"/>
      <c r="E26" s="55">
        <v>2007</v>
      </c>
      <c r="F26" s="61" t="s">
        <v>34</v>
      </c>
      <c r="G26" s="21" t="s">
        <v>35</v>
      </c>
      <c r="H26" s="62">
        <v>56.4</v>
      </c>
      <c r="I26" s="63">
        <v>8</v>
      </c>
      <c r="J26" s="55">
        <v>180</v>
      </c>
      <c r="K26" s="97">
        <f>0.15*J26</f>
        <v>27</v>
      </c>
      <c r="L26" s="57" t="s">
        <v>113</v>
      </c>
      <c r="M26" s="64" t="s">
        <v>37</v>
      </c>
    </row>
    <row r="27" spans="1:13" ht="13.5" thickBot="1">
      <c r="A27" s="54">
        <v>8</v>
      </c>
      <c r="B27" s="111" t="s">
        <v>104</v>
      </c>
      <c r="C27" s="111"/>
      <c r="D27" s="112"/>
      <c r="E27" s="48">
        <v>2007</v>
      </c>
      <c r="F27" s="113" t="s">
        <v>34</v>
      </c>
      <c r="G27" s="1" t="s">
        <v>35</v>
      </c>
      <c r="H27" s="114">
        <v>48.8</v>
      </c>
      <c r="I27" s="115">
        <v>4</v>
      </c>
      <c r="J27" s="116">
        <v>126</v>
      </c>
      <c r="K27" s="117">
        <f>0.035*J27</f>
        <v>4.41</v>
      </c>
      <c r="L27" s="14" t="s">
        <v>113</v>
      </c>
      <c r="M27" s="118" t="s">
        <v>37</v>
      </c>
    </row>
    <row r="28" spans="1:13" ht="13.5" thickBot="1">
      <c r="A28" s="126" t="s">
        <v>24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9"/>
      <c r="L28" s="127"/>
      <c r="M28" s="128"/>
    </row>
    <row r="29" spans="1:13" ht="13.5" thickBot="1">
      <c r="A29" s="43">
        <v>1</v>
      </c>
      <c r="B29" s="44" t="s">
        <v>80</v>
      </c>
      <c r="C29" s="45"/>
      <c r="D29" s="46"/>
      <c r="E29" s="47">
        <v>2003</v>
      </c>
      <c r="F29" s="10" t="s">
        <v>34</v>
      </c>
      <c r="G29" s="1" t="s">
        <v>42</v>
      </c>
      <c r="H29" s="49">
        <v>63.1</v>
      </c>
      <c r="I29" s="50">
        <v>12</v>
      </c>
      <c r="J29" s="65">
        <v>58</v>
      </c>
      <c r="K29" s="108">
        <f>0.3*J29</f>
        <v>17.399999999999999</v>
      </c>
      <c r="L29" s="52" t="s">
        <v>113</v>
      </c>
      <c r="M29" s="67" t="s">
        <v>81</v>
      </c>
    </row>
    <row r="30" spans="1:13" ht="13.5" thickBot="1">
      <c r="A30" s="126" t="s">
        <v>25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9"/>
      <c r="L30" s="127"/>
      <c r="M30" s="128"/>
    </row>
    <row r="31" spans="1:13" ht="15.75" customHeight="1">
      <c r="A31" s="71">
        <v>1</v>
      </c>
      <c r="B31" s="44" t="s">
        <v>106</v>
      </c>
      <c r="C31" s="45"/>
      <c r="D31" s="46"/>
      <c r="E31" s="47">
        <v>2004</v>
      </c>
      <c r="F31" s="10" t="s">
        <v>41</v>
      </c>
      <c r="G31" s="1" t="s">
        <v>35</v>
      </c>
      <c r="H31" s="49">
        <v>79.099999999999994</v>
      </c>
      <c r="I31" s="50">
        <v>16</v>
      </c>
      <c r="J31" s="65">
        <v>156</v>
      </c>
      <c r="K31" s="84">
        <f>0.6*J31</f>
        <v>93.6</v>
      </c>
      <c r="L31" s="52" t="s">
        <v>113</v>
      </c>
      <c r="M31" s="58" t="s">
        <v>117</v>
      </c>
    </row>
    <row r="32" spans="1:13" ht="13.5" thickBot="1">
      <c r="A32" s="98">
        <v>2</v>
      </c>
      <c r="B32" s="44" t="s">
        <v>43</v>
      </c>
      <c r="C32" s="44"/>
      <c r="D32" s="46"/>
      <c r="E32" s="47">
        <v>2004</v>
      </c>
      <c r="F32" s="10" t="s">
        <v>34</v>
      </c>
      <c r="G32" s="1" t="s">
        <v>35</v>
      </c>
      <c r="H32" s="49">
        <v>68.400000000000006</v>
      </c>
      <c r="I32" s="50">
        <v>16</v>
      </c>
      <c r="J32" s="65">
        <v>50</v>
      </c>
      <c r="K32" s="20">
        <f>0.6*J32</f>
        <v>30</v>
      </c>
      <c r="L32" s="52" t="s">
        <v>113</v>
      </c>
      <c r="M32" s="58" t="s">
        <v>117</v>
      </c>
    </row>
    <row r="33" spans="1:13" ht="21" customHeight="1" thickBot="1">
      <c r="A33" s="123" t="s">
        <v>26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/>
    </row>
    <row r="34" spans="1:13" ht="13.5" thickBot="1">
      <c r="A34" s="126" t="s">
        <v>24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9"/>
      <c r="L34" s="127"/>
      <c r="M34" s="128"/>
    </row>
    <row r="35" spans="1:13">
      <c r="A35" s="71">
        <v>1</v>
      </c>
      <c r="B35" s="75" t="s">
        <v>76</v>
      </c>
      <c r="C35" s="76"/>
      <c r="D35" s="77"/>
      <c r="E35" s="78">
        <v>2000</v>
      </c>
      <c r="F35" s="73">
        <v>1</v>
      </c>
      <c r="G35" s="1" t="s">
        <v>35</v>
      </c>
      <c r="H35" s="79">
        <v>60.7</v>
      </c>
      <c r="I35" s="80">
        <v>16</v>
      </c>
      <c r="J35" s="81">
        <v>208</v>
      </c>
      <c r="K35" s="84">
        <f>0.6*J35</f>
        <v>124.8</v>
      </c>
      <c r="L35" s="52" t="s">
        <v>113</v>
      </c>
      <c r="M35" s="82" t="s">
        <v>36</v>
      </c>
    </row>
    <row r="36" spans="1:13" ht="13.5" thickBot="1">
      <c r="A36" s="74">
        <v>2</v>
      </c>
      <c r="B36" s="36" t="s">
        <v>86</v>
      </c>
      <c r="C36" s="36"/>
      <c r="D36" s="37"/>
      <c r="E36" s="38">
        <v>2001</v>
      </c>
      <c r="F36" s="55" t="s">
        <v>41</v>
      </c>
      <c r="G36" s="21" t="s">
        <v>44</v>
      </c>
      <c r="H36" s="39">
        <v>62.7</v>
      </c>
      <c r="I36" s="40">
        <v>16</v>
      </c>
      <c r="J36" s="21">
        <v>108</v>
      </c>
      <c r="K36" s="20">
        <f>0.6*J36</f>
        <v>64.8</v>
      </c>
      <c r="L36" s="57" t="s">
        <v>113</v>
      </c>
      <c r="M36" s="58" t="s">
        <v>79</v>
      </c>
    </row>
    <row r="37" spans="1:13" ht="13.5" thickBot="1">
      <c r="A37" s="126" t="s">
        <v>27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8"/>
    </row>
    <row r="38" spans="1:13">
      <c r="A38" s="71">
        <v>1</v>
      </c>
      <c r="B38" s="44" t="s">
        <v>45</v>
      </c>
      <c r="C38" s="45"/>
      <c r="D38" s="46"/>
      <c r="E38" s="47">
        <v>2001</v>
      </c>
      <c r="F38" s="48" t="s">
        <v>34</v>
      </c>
      <c r="G38" s="1" t="s">
        <v>44</v>
      </c>
      <c r="H38" s="49">
        <v>70.099999999999994</v>
      </c>
      <c r="I38" s="50">
        <v>16</v>
      </c>
      <c r="J38" s="1">
        <v>203</v>
      </c>
      <c r="K38" s="84">
        <f>0.6*J38</f>
        <v>121.8</v>
      </c>
      <c r="L38" s="52" t="s">
        <v>113</v>
      </c>
      <c r="M38" s="53" t="s">
        <v>79</v>
      </c>
    </row>
    <row r="39" spans="1:13" ht="13.5" customHeight="1" thickBot="1">
      <c r="A39" s="74">
        <v>2</v>
      </c>
      <c r="B39" s="36" t="s">
        <v>82</v>
      </c>
      <c r="C39" s="36"/>
      <c r="D39" s="37"/>
      <c r="E39" s="38">
        <v>2001</v>
      </c>
      <c r="F39" s="55" t="s">
        <v>34</v>
      </c>
      <c r="G39" s="21" t="s">
        <v>42</v>
      </c>
      <c r="H39" s="39">
        <v>68.2</v>
      </c>
      <c r="I39" s="40">
        <v>16</v>
      </c>
      <c r="J39" s="21">
        <v>96</v>
      </c>
      <c r="K39" s="20">
        <f>0.6*J39</f>
        <v>57.599999999999994</v>
      </c>
      <c r="L39" s="57" t="s">
        <v>113</v>
      </c>
      <c r="M39" s="58" t="s">
        <v>81</v>
      </c>
    </row>
    <row r="40" spans="1:13" ht="12.75" customHeight="1" thickBot="1">
      <c r="A40" s="126" t="s">
        <v>28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9"/>
      <c r="L40" s="127"/>
      <c r="M40" s="128"/>
    </row>
    <row r="41" spans="1:13" ht="15" customHeight="1">
      <c r="A41" s="71">
        <v>1</v>
      </c>
      <c r="B41" s="44" t="s">
        <v>87</v>
      </c>
      <c r="C41" s="45"/>
      <c r="D41" s="46"/>
      <c r="E41" s="47">
        <v>2000</v>
      </c>
      <c r="F41" s="48" t="s">
        <v>34</v>
      </c>
      <c r="G41" s="1" t="s">
        <v>35</v>
      </c>
      <c r="H41" s="49">
        <v>86</v>
      </c>
      <c r="I41" s="50">
        <v>16</v>
      </c>
      <c r="J41" s="1">
        <v>193</v>
      </c>
      <c r="K41" s="51">
        <f>0.6*J41</f>
        <v>115.8</v>
      </c>
      <c r="L41" s="52" t="s">
        <v>113</v>
      </c>
      <c r="M41" s="53" t="s">
        <v>36</v>
      </c>
    </row>
    <row r="42" spans="1:13" ht="17.25" customHeight="1" thickBot="1">
      <c r="A42" s="74">
        <v>2</v>
      </c>
      <c r="B42" s="36" t="s">
        <v>83</v>
      </c>
      <c r="C42" s="36"/>
      <c r="D42" s="37"/>
      <c r="E42" s="38">
        <v>2001</v>
      </c>
      <c r="F42" s="55" t="s">
        <v>34</v>
      </c>
      <c r="G42" s="21" t="s">
        <v>42</v>
      </c>
      <c r="H42" s="39">
        <v>78.7</v>
      </c>
      <c r="I42" s="40">
        <v>24</v>
      </c>
      <c r="J42" s="21">
        <v>80</v>
      </c>
      <c r="K42" s="56">
        <f>1*J42</f>
        <v>80</v>
      </c>
      <c r="L42" s="57" t="s">
        <v>113</v>
      </c>
      <c r="M42" s="58" t="s">
        <v>114</v>
      </c>
    </row>
    <row r="43" spans="1:13" ht="19.5" customHeight="1" thickBot="1">
      <c r="A43" s="123" t="s">
        <v>12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5"/>
    </row>
    <row r="44" spans="1:13" ht="13.5" thickBot="1">
      <c r="A44" s="126" t="s">
        <v>67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8"/>
    </row>
    <row r="45" spans="1:13">
      <c r="A45" s="105">
        <v>1</v>
      </c>
      <c r="B45" s="44" t="s">
        <v>62</v>
      </c>
      <c r="C45" s="45"/>
      <c r="D45" s="46"/>
      <c r="E45" s="47">
        <v>1986</v>
      </c>
      <c r="F45" s="10" t="s">
        <v>49</v>
      </c>
      <c r="G45" s="21" t="s">
        <v>35</v>
      </c>
      <c r="H45" s="49">
        <v>70.7</v>
      </c>
      <c r="I45" s="50">
        <v>32</v>
      </c>
      <c r="J45" s="65">
        <v>126</v>
      </c>
      <c r="K45" s="109">
        <f>2*J45</f>
        <v>252</v>
      </c>
      <c r="L45" s="52" t="s">
        <v>113</v>
      </c>
      <c r="M45" s="67" t="s">
        <v>36</v>
      </c>
    </row>
    <row r="46" spans="1:13">
      <c r="A46" s="106">
        <v>2</v>
      </c>
      <c r="B46" s="28" t="s">
        <v>94</v>
      </c>
      <c r="C46" s="28"/>
      <c r="D46" s="29"/>
      <c r="E46" s="30">
        <v>1989</v>
      </c>
      <c r="F46" s="31" t="s">
        <v>49</v>
      </c>
      <c r="G46" s="21" t="s">
        <v>95</v>
      </c>
      <c r="H46" s="32">
        <v>70.099999999999994</v>
      </c>
      <c r="I46" s="33">
        <v>24</v>
      </c>
      <c r="J46" s="30">
        <v>221</v>
      </c>
      <c r="K46" s="20">
        <f>1*J46</f>
        <v>221</v>
      </c>
      <c r="L46" s="57" t="s">
        <v>113</v>
      </c>
      <c r="M46" s="35" t="s">
        <v>61</v>
      </c>
    </row>
    <row r="47" spans="1:13">
      <c r="A47" s="106">
        <v>3</v>
      </c>
      <c r="B47" s="36" t="s">
        <v>102</v>
      </c>
      <c r="C47" s="36"/>
      <c r="D47" s="37"/>
      <c r="E47" s="38">
        <v>1995</v>
      </c>
      <c r="F47" s="30" t="s">
        <v>49</v>
      </c>
      <c r="G47" s="21" t="s">
        <v>35</v>
      </c>
      <c r="H47" s="39">
        <v>65.400000000000006</v>
      </c>
      <c r="I47" s="40">
        <v>24</v>
      </c>
      <c r="J47" s="68">
        <v>200</v>
      </c>
      <c r="K47" s="20">
        <f>1*J47</f>
        <v>200</v>
      </c>
      <c r="L47" s="57" t="s">
        <v>113</v>
      </c>
      <c r="M47" s="41" t="s">
        <v>37</v>
      </c>
    </row>
    <row r="48" spans="1:13">
      <c r="A48" s="106">
        <v>4</v>
      </c>
      <c r="B48" s="36" t="s">
        <v>99</v>
      </c>
      <c r="C48" s="36"/>
      <c r="D48" s="37"/>
      <c r="E48" s="38">
        <v>1994</v>
      </c>
      <c r="F48" s="30" t="s">
        <v>34</v>
      </c>
      <c r="G48" s="21" t="s">
        <v>95</v>
      </c>
      <c r="H48" s="39">
        <v>71.5</v>
      </c>
      <c r="I48" s="40">
        <v>24</v>
      </c>
      <c r="J48" s="68">
        <v>155</v>
      </c>
      <c r="K48" s="73">
        <f>1*J48</f>
        <v>155</v>
      </c>
      <c r="L48" s="57" t="s">
        <v>113</v>
      </c>
      <c r="M48" s="41" t="s">
        <v>61</v>
      </c>
    </row>
    <row r="49" spans="1:13" ht="13.5" thickBot="1">
      <c r="A49" s="83">
        <v>5</v>
      </c>
      <c r="B49" s="36" t="s">
        <v>51</v>
      </c>
      <c r="C49" s="36"/>
      <c r="D49" s="37"/>
      <c r="E49" s="38">
        <v>1998</v>
      </c>
      <c r="F49" s="30">
        <v>1</v>
      </c>
      <c r="G49" s="21" t="s">
        <v>35</v>
      </c>
      <c r="H49" s="39">
        <v>60</v>
      </c>
      <c r="I49" s="40">
        <v>24</v>
      </c>
      <c r="J49" s="68">
        <v>134</v>
      </c>
      <c r="K49" s="70">
        <f>1*J49</f>
        <v>134</v>
      </c>
      <c r="L49" s="57" t="s">
        <v>113</v>
      </c>
      <c r="M49" s="41" t="s">
        <v>36</v>
      </c>
    </row>
    <row r="50" spans="1:13" ht="13.5" thickBot="1">
      <c r="A50" s="126" t="s">
        <v>29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9"/>
      <c r="L50" s="127"/>
      <c r="M50" s="128"/>
    </row>
    <row r="51" spans="1:13">
      <c r="A51" s="74">
        <v>1</v>
      </c>
      <c r="B51" s="28" t="s">
        <v>60</v>
      </c>
      <c r="C51" s="28"/>
      <c r="D51" s="29"/>
      <c r="E51" s="30">
        <v>1994</v>
      </c>
      <c r="F51" s="31" t="s">
        <v>53</v>
      </c>
      <c r="G51" s="21" t="s">
        <v>35</v>
      </c>
      <c r="H51" s="32">
        <v>83.4</v>
      </c>
      <c r="I51" s="33">
        <v>24</v>
      </c>
      <c r="J51" s="30">
        <v>145</v>
      </c>
      <c r="K51" s="66">
        <f>1*J51</f>
        <v>145</v>
      </c>
      <c r="L51" s="57" t="s">
        <v>113</v>
      </c>
      <c r="M51" s="35" t="s">
        <v>36</v>
      </c>
    </row>
    <row r="52" spans="1:13" ht="13.5" thickBot="1">
      <c r="A52" s="83">
        <v>2</v>
      </c>
      <c r="B52" s="44" t="s">
        <v>84</v>
      </c>
      <c r="C52" s="44"/>
      <c r="D52" s="46"/>
      <c r="E52" s="47">
        <v>1997</v>
      </c>
      <c r="F52" s="10" t="s">
        <v>34</v>
      </c>
      <c r="G52" s="1" t="s">
        <v>35</v>
      </c>
      <c r="H52" s="49">
        <v>79</v>
      </c>
      <c r="I52" s="50">
        <v>24</v>
      </c>
      <c r="J52" s="65">
        <v>120</v>
      </c>
      <c r="K52" s="20">
        <f>1*J52</f>
        <v>120</v>
      </c>
      <c r="L52" s="52" t="s">
        <v>113</v>
      </c>
      <c r="M52" s="67" t="s">
        <v>36</v>
      </c>
    </row>
    <row r="53" spans="1:13" ht="13.5" thickBot="1">
      <c r="A53" s="126" t="s">
        <v>30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9"/>
      <c r="L53" s="127"/>
      <c r="M53" s="128"/>
    </row>
    <row r="54" spans="1:13" ht="14.25" customHeight="1">
      <c r="A54" s="71">
        <v>1</v>
      </c>
      <c r="B54" s="44" t="s">
        <v>112</v>
      </c>
      <c r="C54" s="45"/>
      <c r="D54" s="46"/>
      <c r="E54" s="47">
        <v>1989</v>
      </c>
      <c r="F54" s="10" t="s">
        <v>49</v>
      </c>
      <c r="G54" s="1" t="s">
        <v>44</v>
      </c>
      <c r="H54" s="49">
        <v>100</v>
      </c>
      <c r="I54" s="50">
        <v>24</v>
      </c>
      <c r="J54" s="65">
        <v>250</v>
      </c>
      <c r="K54" s="66">
        <f>1*J54</f>
        <v>250</v>
      </c>
      <c r="L54" s="52" t="s">
        <v>113</v>
      </c>
      <c r="M54" s="67" t="s">
        <v>79</v>
      </c>
    </row>
    <row r="55" spans="1:13" ht="13.5" thickBot="1">
      <c r="A55" s="74">
        <v>2</v>
      </c>
      <c r="B55" s="36" t="s">
        <v>59</v>
      </c>
      <c r="C55" s="102"/>
      <c r="D55" s="37"/>
      <c r="E55" s="38">
        <v>1994</v>
      </c>
      <c r="F55" s="30" t="s">
        <v>53</v>
      </c>
      <c r="G55" s="21" t="s">
        <v>35</v>
      </c>
      <c r="H55" s="39">
        <v>90</v>
      </c>
      <c r="I55" s="40">
        <v>32</v>
      </c>
      <c r="J55" s="68">
        <v>105</v>
      </c>
      <c r="K55" s="96">
        <f>2*J55</f>
        <v>210</v>
      </c>
      <c r="L55" s="57" t="s">
        <v>113</v>
      </c>
      <c r="M55" s="41" t="s">
        <v>37</v>
      </c>
    </row>
    <row r="56" spans="1:13" ht="21.75" customHeight="1" thickBot="1">
      <c r="A56" s="123" t="s">
        <v>31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42"/>
      <c r="L56" s="124"/>
      <c r="M56" s="125"/>
    </row>
    <row r="57" spans="1:13" ht="13.5" thickBot="1">
      <c r="A57" s="143" t="s">
        <v>68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8"/>
    </row>
    <row r="58" spans="1:13">
      <c r="A58" s="105">
        <v>1</v>
      </c>
      <c r="B58" s="75" t="s">
        <v>89</v>
      </c>
      <c r="C58" s="103"/>
      <c r="D58" s="77"/>
      <c r="E58" s="78">
        <v>1978</v>
      </c>
      <c r="F58" s="73" t="s">
        <v>53</v>
      </c>
      <c r="G58" s="1" t="s">
        <v>90</v>
      </c>
      <c r="H58" s="79">
        <v>74.099999999999994</v>
      </c>
      <c r="I58" s="80">
        <v>24</v>
      </c>
      <c r="J58" s="81">
        <v>219</v>
      </c>
      <c r="K58" s="84">
        <f>(I58*J58*1)/H58</f>
        <v>70.931174089068833</v>
      </c>
      <c r="L58" s="52" t="s">
        <v>113</v>
      </c>
      <c r="M58" s="82" t="s">
        <v>36</v>
      </c>
    </row>
    <row r="59" spans="1:13">
      <c r="A59" s="106">
        <v>2</v>
      </c>
      <c r="B59" s="75" t="s">
        <v>47</v>
      </c>
      <c r="C59" s="104"/>
      <c r="D59" s="77"/>
      <c r="E59" s="78">
        <v>1969</v>
      </c>
      <c r="F59" s="73" t="s">
        <v>48</v>
      </c>
      <c r="G59" s="1" t="s">
        <v>35</v>
      </c>
      <c r="H59" s="79">
        <v>95</v>
      </c>
      <c r="I59" s="80">
        <v>16</v>
      </c>
      <c r="J59" s="81">
        <v>264</v>
      </c>
      <c r="K59" s="20">
        <f>(I59*J59*0.6)/H59</f>
        <v>26.677894736842106</v>
      </c>
      <c r="L59" s="52" t="s">
        <v>113</v>
      </c>
      <c r="M59" s="82" t="s">
        <v>40</v>
      </c>
    </row>
    <row r="60" spans="1:13" ht="13.5" thickBot="1">
      <c r="A60" s="83">
        <v>3</v>
      </c>
      <c r="B60" s="75" t="s">
        <v>110</v>
      </c>
      <c r="C60" s="99"/>
      <c r="D60" s="77"/>
      <c r="E60" s="78">
        <v>1971</v>
      </c>
      <c r="F60" s="73" t="s">
        <v>34</v>
      </c>
      <c r="G60" s="1" t="s">
        <v>63</v>
      </c>
      <c r="H60" s="79">
        <v>130</v>
      </c>
      <c r="I60" s="80">
        <v>16</v>
      </c>
      <c r="J60" s="81">
        <v>198</v>
      </c>
      <c r="K60" s="110">
        <f>(I60*J60*0.6)/H60</f>
        <v>14.621538461538462</v>
      </c>
      <c r="L60" s="52" t="s">
        <v>113</v>
      </c>
      <c r="M60" s="82" t="s">
        <v>50</v>
      </c>
    </row>
    <row r="61" spans="1:13" ht="15" customHeight="1" thickBot="1">
      <c r="A61" s="126" t="s">
        <v>32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8"/>
    </row>
    <row r="62" spans="1:13" ht="13.5" thickBot="1">
      <c r="A62" s="71">
        <v>1</v>
      </c>
      <c r="B62" s="75" t="s">
        <v>96</v>
      </c>
      <c r="C62" s="76"/>
      <c r="D62" s="77"/>
      <c r="E62" s="78">
        <v>1954</v>
      </c>
      <c r="F62" s="73" t="s">
        <v>53</v>
      </c>
      <c r="G62" s="1" t="s">
        <v>97</v>
      </c>
      <c r="H62" s="79">
        <v>88</v>
      </c>
      <c r="I62" s="80">
        <v>24</v>
      </c>
      <c r="J62" s="81">
        <v>201</v>
      </c>
      <c r="K62" s="20">
        <f>(I62*J62*1)/H62</f>
        <v>54.81818181818182</v>
      </c>
      <c r="L62" s="52" t="s">
        <v>113</v>
      </c>
      <c r="M62" s="82" t="s">
        <v>98</v>
      </c>
    </row>
    <row r="63" spans="1:13" ht="19.5" customHeight="1" thickBot="1">
      <c r="A63" s="126" t="s">
        <v>69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8"/>
    </row>
    <row r="64" spans="1:13" ht="13.5" thickBot="1">
      <c r="A64" s="126" t="s">
        <v>70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8"/>
    </row>
    <row r="65" spans="1:16">
      <c r="A65" s="71">
        <v>1</v>
      </c>
      <c r="B65" s="75" t="s">
        <v>54</v>
      </c>
      <c r="C65" s="76"/>
      <c r="D65" s="77"/>
      <c r="E65" s="78">
        <v>2006</v>
      </c>
      <c r="F65" s="73" t="s">
        <v>41</v>
      </c>
      <c r="G65" s="1" t="s">
        <v>35</v>
      </c>
      <c r="H65" s="79">
        <v>52.7</v>
      </c>
      <c r="I65" s="80">
        <v>8</v>
      </c>
      <c r="J65" s="81">
        <v>218</v>
      </c>
      <c r="K65" s="66">
        <f>0.13*J65</f>
        <v>28.34</v>
      </c>
      <c r="L65" s="52" t="s">
        <v>113</v>
      </c>
      <c r="M65" s="82" t="s">
        <v>40</v>
      </c>
    </row>
    <row r="66" spans="1:16">
      <c r="A66" s="74">
        <v>2</v>
      </c>
      <c r="B66" s="36" t="s">
        <v>111</v>
      </c>
      <c r="C66" s="36"/>
      <c r="D66" s="37"/>
      <c r="E66" s="38">
        <v>2002</v>
      </c>
      <c r="F66" s="30" t="s">
        <v>34</v>
      </c>
      <c r="G66" s="1" t="s">
        <v>63</v>
      </c>
      <c r="H66" s="39">
        <v>53.2</v>
      </c>
      <c r="I66" s="40">
        <v>8</v>
      </c>
      <c r="J66" s="68">
        <v>187</v>
      </c>
      <c r="K66" s="20">
        <f>0.13*J66</f>
        <v>24.310000000000002</v>
      </c>
      <c r="L66" s="57" t="s">
        <v>113</v>
      </c>
      <c r="M66" s="41" t="s">
        <v>108</v>
      </c>
    </row>
    <row r="67" spans="1:16">
      <c r="A67" s="74">
        <v>3</v>
      </c>
      <c r="B67" s="36" t="s">
        <v>78</v>
      </c>
      <c r="C67" s="36"/>
      <c r="D67" s="37"/>
      <c r="E67" s="38">
        <v>2005</v>
      </c>
      <c r="F67" s="30" t="s">
        <v>34</v>
      </c>
      <c r="G67" s="1" t="s">
        <v>44</v>
      </c>
      <c r="H67" s="39">
        <v>42.6</v>
      </c>
      <c r="I67" s="40">
        <v>6</v>
      </c>
      <c r="J67" s="68">
        <v>178</v>
      </c>
      <c r="K67" s="20">
        <f>0.06*J67</f>
        <v>10.68</v>
      </c>
      <c r="L67" s="57" t="s">
        <v>113</v>
      </c>
      <c r="M67" s="41" t="s">
        <v>79</v>
      </c>
    </row>
    <row r="68" spans="1:16" ht="13.5" thickBot="1">
      <c r="A68" s="74">
        <v>4</v>
      </c>
      <c r="B68" s="36" t="s">
        <v>88</v>
      </c>
      <c r="C68" s="36"/>
      <c r="D68" s="37"/>
      <c r="E68" s="38">
        <v>2004</v>
      </c>
      <c r="F68" s="30" t="s">
        <v>34</v>
      </c>
      <c r="G68" s="1" t="s">
        <v>35</v>
      </c>
      <c r="H68" s="39">
        <v>46.6</v>
      </c>
      <c r="I68" s="40">
        <v>4</v>
      </c>
      <c r="J68" s="68">
        <v>154</v>
      </c>
      <c r="K68" s="73">
        <f>0.04*J68</f>
        <v>6.16</v>
      </c>
      <c r="L68" s="57" t="s">
        <v>113</v>
      </c>
      <c r="M68" s="41" t="s">
        <v>40</v>
      </c>
    </row>
    <row r="69" spans="1:16" ht="13.5" thickBot="1">
      <c r="A69" s="126" t="s">
        <v>71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8"/>
    </row>
    <row r="70" spans="1:16" ht="15.75" customHeight="1">
      <c r="A70" s="74">
        <v>1</v>
      </c>
      <c r="B70" s="36" t="s">
        <v>109</v>
      </c>
      <c r="C70" s="36"/>
      <c r="D70" s="37"/>
      <c r="E70" s="38">
        <v>2004</v>
      </c>
      <c r="F70" s="30" t="s">
        <v>34</v>
      </c>
      <c r="G70" s="1" t="s">
        <v>63</v>
      </c>
      <c r="H70" s="39">
        <v>85</v>
      </c>
      <c r="I70" s="40">
        <v>6</v>
      </c>
      <c r="J70" s="68">
        <v>165</v>
      </c>
      <c r="K70" s="20">
        <f>0.06*J70</f>
        <v>9.9</v>
      </c>
      <c r="L70" s="57" t="s">
        <v>113</v>
      </c>
      <c r="M70" s="41" t="s">
        <v>108</v>
      </c>
    </row>
    <row r="71" spans="1:16" ht="15.75" customHeight="1" thickBot="1">
      <c r="A71" s="74">
        <v>2</v>
      </c>
      <c r="B71" s="36" t="s">
        <v>75</v>
      </c>
      <c r="C71" s="36"/>
      <c r="D71" s="37"/>
      <c r="E71" s="38">
        <v>2007</v>
      </c>
      <c r="F71" s="30" t="s">
        <v>34</v>
      </c>
      <c r="G71" s="21" t="s">
        <v>35</v>
      </c>
      <c r="H71" s="39">
        <v>63.1</v>
      </c>
      <c r="I71" s="40">
        <v>4</v>
      </c>
      <c r="J71" s="68">
        <v>222</v>
      </c>
      <c r="K71" s="20">
        <f>0.04*J71</f>
        <v>8.8800000000000008</v>
      </c>
      <c r="L71" s="57" t="s">
        <v>113</v>
      </c>
      <c r="M71" s="41" t="s">
        <v>40</v>
      </c>
    </row>
    <row r="72" spans="1:16" ht="20.25" customHeight="1" thickBot="1">
      <c r="A72" s="126" t="s">
        <v>72</v>
      </c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8"/>
    </row>
    <row r="73" spans="1:16" ht="13.5" thickBot="1">
      <c r="A73" s="126" t="s">
        <v>73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8"/>
    </row>
    <row r="74" spans="1:16">
      <c r="A74" s="71">
        <v>1</v>
      </c>
      <c r="B74" s="44" t="s">
        <v>56</v>
      </c>
      <c r="C74" s="45"/>
      <c r="D74" s="46"/>
      <c r="E74" s="47">
        <v>1997</v>
      </c>
      <c r="F74" s="10" t="s">
        <v>49</v>
      </c>
      <c r="G74" s="1" t="s">
        <v>57</v>
      </c>
      <c r="H74" s="49">
        <v>61</v>
      </c>
      <c r="I74" s="50">
        <v>16</v>
      </c>
      <c r="J74" s="65">
        <v>225</v>
      </c>
      <c r="K74" s="109">
        <f>0.6*J74</f>
        <v>135</v>
      </c>
      <c r="L74" s="52">
        <v>1</v>
      </c>
      <c r="M74" s="67" t="s">
        <v>107</v>
      </c>
    </row>
    <row r="75" spans="1:16">
      <c r="A75" s="74">
        <v>2</v>
      </c>
      <c r="B75" s="16" t="s">
        <v>55</v>
      </c>
      <c r="C75" s="17"/>
      <c r="D75" s="18"/>
      <c r="E75" s="19">
        <v>1997</v>
      </c>
      <c r="F75" s="20" t="s">
        <v>53</v>
      </c>
      <c r="G75" s="1" t="s">
        <v>35</v>
      </c>
      <c r="H75" s="22">
        <v>57.7</v>
      </c>
      <c r="I75" s="23">
        <v>16</v>
      </c>
      <c r="J75" s="69">
        <v>209</v>
      </c>
      <c r="K75" s="20">
        <f>0.6*J75</f>
        <v>125.39999999999999</v>
      </c>
      <c r="L75" s="57">
        <v>1</v>
      </c>
      <c r="M75" s="27" t="s">
        <v>40</v>
      </c>
    </row>
    <row r="76" spans="1:16" ht="13.5" thickBot="1">
      <c r="A76" s="72">
        <v>3</v>
      </c>
      <c r="B76" s="85" t="s">
        <v>58</v>
      </c>
      <c r="C76" s="85"/>
      <c r="D76" s="86"/>
      <c r="E76" s="87">
        <v>1996</v>
      </c>
      <c r="F76" s="42">
        <v>1</v>
      </c>
      <c r="G76" s="88" t="s">
        <v>35</v>
      </c>
      <c r="H76" s="89">
        <v>62.6</v>
      </c>
      <c r="I76" s="90">
        <v>16</v>
      </c>
      <c r="J76" s="91">
        <v>140</v>
      </c>
      <c r="K76" s="92">
        <f>0.6*J76</f>
        <v>84</v>
      </c>
      <c r="L76" s="93">
        <v>1</v>
      </c>
      <c r="M76" s="94" t="s">
        <v>36</v>
      </c>
    </row>
    <row r="77" spans="1:16" ht="13.5" thickBot="1">
      <c r="A77" s="126" t="s">
        <v>74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8"/>
    </row>
    <row r="78" spans="1:16">
      <c r="A78" s="71">
        <v>1</v>
      </c>
      <c r="B78" s="44" t="s">
        <v>52</v>
      </c>
      <c r="C78" s="45"/>
      <c r="D78" s="46"/>
      <c r="E78" s="47">
        <v>1985</v>
      </c>
      <c r="F78" s="10" t="s">
        <v>53</v>
      </c>
      <c r="G78" s="107" t="s">
        <v>35</v>
      </c>
      <c r="H78" s="49">
        <v>70</v>
      </c>
      <c r="I78" s="50">
        <v>24</v>
      </c>
      <c r="J78" s="65">
        <v>145</v>
      </c>
      <c r="K78" s="66">
        <f>1*J78</f>
        <v>145</v>
      </c>
      <c r="L78" s="52" t="s">
        <v>53</v>
      </c>
      <c r="M78" s="67" t="s">
        <v>40</v>
      </c>
    </row>
    <row r="79" spans="1:16" ht="15">
      <c r="A79" s="74">
        <v>2</v>
      </c>
      <c r="B79" s="16" t="s">
        <v>77</v>
      </c>
      <c r="C79" s="17"/>
      <c r="D79" s="18"/>
      <c r="E79" s="19">
        <v>1994</v>
      </c>
      <c r="F79" s="20" t="s">
        <v>49</v>
      </c>
      <c r="G79" s="1" t="s">
        <v>57</v>
      </c>
      <c r="H79" s="22">
        <v>64</v>
      </c>
      <c r="I79" s="23">
        <v>16</v>
      </c>
      <c r="J79" s="69">
        <v>138</v>
      </c>
      <c r="K79" s="20">
        <f>0.6*J79</f>
        <v>82.8</v>
      </c>
      <c r="L79" s="57">
        <v>1</v>
      </c>
      <c r="M79" s="27" t="s">
        <v>40</v>
      </c>
      <c r="N79" s="119"/>
      <c r="O79" s="119"/>
      <c r="P79" s="119"/>
    </row>
    <row r="80" spans="1:16" ht="15.75" thickBot="1">
      <c r="A80" s="72">
        <v>3</v>
      </c>
      <c r="B80" s="85" t="s">
        <v>100</v>
      </c>
      <c r="C80" s="85"/>
      <c r="D80" s="86"/>
      <c r="E80" s="87">
        <v>1994</v>
      </c>
      <c r="F80" s="42" t="s">
        <v>34</v>
      </c>
      <c r="G80" s="88" t="s">
        <v>95</v>
      </c>
      <c r="H80" s="89">
        <v>71.900000000000006</v>
      </c>
      <c r="I80" s="90">
        <v>12</v>
      </c>
      <c r="J80" s="91">
        <v>162</v>
      </c>
      <c r="K80" s="92">
        <f>0.2*J80</f>
        <v>32.4</v>
      </c>
      <c r="L80" s="93" t="s">
        <v>115</v>
      </c>
      <c r="M80" s="94" t="s">
        <v>61</v>
      </c>
      <c r="N80" s="119"/>
      <c r="O80" s="119"/>
      <c r="P80" s="119"/>
    </row>
    <row r="81" spans="1:13" ht="26.25" customHeight="1">
      <c r="A81" s="121" t="s">
        <v>116</v>
      </c>
      <c r="B81" s="121"/>
      <c r="C81" s="121"/>
      <c r="D81" s="121"/>
      <c r="E81" s="121"/>
      <c r="F81" s="122"/>
      <c r="G81" s="120" t="s">
        <v>66</v>
      </c>
      <c r="H81" s="119"/>
      <c r="I81" s="119"/>
      <c r="J81" s="119"/>
      <c r="K81" s="119"/>
      <c r="L81" s="119"/>
      <c r="M81" s="119"/>
    </row>
    <row r="82" spans="1:13" ht="1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</row>
  </sheetData>
  <sortState ref="B90:M92">
    <sortCondition descending="1" ref="K90:K92"/>
  </sortState>
  <mergeCells count="45">
    <mergeCell ref="A72:M72"/>
    <mergeCell ref="A73:M73"/>
    <mergeCell ref="A77:M77"/>
    <mergeCell ref="A10:C10"/>
    <mergeCell ref="A56:M56"/>
    <mergeCell ref="A53:M53"/>
    <mergeCell ref="A57:M57"/>
    <mergeCell ref="A64:M64"/>
    <mergeCell ref="A69:M69"/>
    <mergeCell ref="A61:M61"/>
    <mergeCell ref="A63:M63"/>
    <mergeCell ref="A33:M33"/>
    <mergeCell ref="A30:M30"/>
    <mergeCell ref="A37:M37"/>
    <mergeCell ref="A34:M34"/>
    <mergeCell ref="A40:M40"/>
    <mergeCell ref="A1:M1"/>
    <mergeCell ref="A19:M19"/>
    <mergeCell ref="A7:M7"/>
    <mergeCell ref="A6:M6"/>
    <mergeCell ref="A4:M4"/>
    <mergeCell ref="A3:M3"/>
    <mergeCell ref="A2:M2"/>
    <mergeCell ref="A15:M15"/>
    <mergeCell ref="A8:M8"/>
    <mergeCell ref="H13:H14"/>
    <mergeCell ref="A16:M16"/>
    <mergeCell ref="M13:M14"/>
    <mergeCell ref="L10:M10"/>
    <mergeCell ref="A81:F81"/>
    <mergeCell ref="A43:M43"/>
    <mergeCell ref="A44:M44"/>
    <mergeCell ref="A50:M50"/>
    <mergeCell ref="L11:M11"/>
    <mergeCell ref="E13:E14"/>
    <mergeCell ref="F13:F14"/>
    <mergeCell ref="A13:A14"/>
    <mergeCell ref="B13:D14"/>
    <mergeCell ref="G13:G14"/>
    <mergeCell ref="J13:J14"/>
    <mergeCell ref="I13:I14"/>
    <mergeCell ref="L13:L14"/>
    <mergeCell ref="K13:K14"/>
    <mergeCell ref="G11:H11"/>
    <mergeCell ref="A28:M28"/>
  </mergeCells>
  <printOptions horizontalCentered="1"/>
  <pageMargins left="0.31496062992125984" right="0.31496062992125984" top="0.19685039370078741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2018-05-22T09:22:34Z</cp:lastPrinted>
  <dcterms:created xsi:type="dcterms:W3CDTF">2017-03-10T18:40:09Z</dcterms:created>
  <dcterms:modified xsi:type="dcterms:W3CDTF">2018-05-29T10:28:13Z</dcterms:modified>
</cp:coreProperties>
</file>